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15" windowWidth="12510" windowHeight="7950" tabRatio="745" activeTab="1"/>
  </bookViews>
  <sheets>
    <sheet name="местный" sheetId="6" r:id="rId1"/>
    <sheet name="7588 суб пед.раб. сад" sheetId="3" r:id="rId2"/>
    <sheet name="7408 суб АУПи УВП сад" sheetId="2" r:id="rId3"/>
  </sheets>
  <definedNames>
    <definedName name="_xlnm.Print_Area" localSheetId="2">'7408 суб АУПи УВП сад'!$A$1:$D$28</definedName>
    <definedName name="_xlnm.Print_Area" localSheetId="0">местный!$A$1:$N$21</definedName>
  </definedNames>
  <calcPr calcId="124519" iterate="1" iterateCount="201" calcOnSave="0"/>
</workbook>
</file>

<file path=xl/calcChain.xml><?xml version="1.0" encoding="utf-8"?>
<calcChain xmlns="http://schemas.openxmlformats.org/spreadsheetml/2006/main">
  <c r="Q32" i="3"/>
  <c r="Q11"/>
  <c r="Q10" s="1"/>
  <c r="O25"/>
  <c r="P25"/>
  <c r="D24" i="2"/>
  <c r="D25"/>
  <c r="D26"/>
  <c r="C23"/>
  <c r="C7"/>
  <c r="B7"/>
  <c r="D9"/>
  <c r="C12"/>
  <c r="D12"/>
  <c r="B12"/>
  <c r="D21"/>
  <c r="C19"/>
  <c r="B19"/>
  <c r="D20"/>
  <c r="O19" i="3"/>
  <c r="O16"/>
  <c r="P10"/>
  <c r="O10"/>
  <c r="Q27"/>
  <c r="Q28"/>
  <c r="Q26"/>
  <c r="P19"/>
  <c r="N25"/>
  <c r="Q21"/>
  <c r="Q22"/>
  <c r="Q23"/>
  <c r="Q24"/>
  <c r="P14"/>
  <c r="Q14"/>
  <c r="O14"/>
  <c r="P7"/>
  <c r="O7"/>
  <c r="D8" i="2"/>
  <c r="D7" s="1"/>
  <c r="Q8" i="3"/>
  <c r="Q7" s="1"/>
  <c r="D22" i="2"/>
  <c r="D18"/>
  <c r="D17"/>
  <c r="D15"/>
  <c r="D11"/>
  <c r="Q20" i="3"/>
  <c r="Q18"/>
  <c r="Q17"/>
  <c r="Q13"/>
  <c r="D23" i="6"/>
  <c r="D22" s="1"/>
  <c r="D21"/>
  <c r="D20"/>
  <c r="D16"/>
  <c r="D17"/>
  <c r="D18"/>
  <c r="D15"/>
  <c r="D11"/>
  <c r="D12"/>
  <c r="D13"/>
  <c r="D10"/>
  <c r="D8"/>
  <c r="C22"/>
  <c r="B22"/>
  <c r="Q29" i="3" l="1"/>
  <c r="Q25" s="1"/>
  <c r="B23" i="2"/>
  <c r="D23"/>
  <c r="D19"/>
  <c r="Q19" i="3"/>
  <c r="B14" i="2"/>
  <c r="C14"/>
  <c r="B16"/>
  <c r="C16"/>
  <c r="D14"/>
  <c r="B9" i="6"/>
  <c r="C9"/>
  <c r="D7" l="1"/>
  <c r="B7"/>
  <c r="C7"/>
  <c r="D10" i="2" l="1"/>
  <c r="B10"/>
  <c r="C10"/>
  <c r="D16"/>
  <c r="N19" i="3"/>
  <c r="N16"/>
  <c r="N12" s="1"/>
  <c r="O12"/>
  <c r="P16"/>
  <c r="P12" s="1"/>
  <c r="B19" i="6"/>
  <c r="C19"/>
  <c r="B14"/>
  <c r="C14"/>
  <c r="D9"/>
  <c r="D14" l="1"/>
  <c r="E9" l="1"/>
  <c r="D19"/>
  <c r="Q16" i="3"/>
  <c r="Q12" s="1"/>
  <c r="C17"/>
  <c r="E10" i="2"/>
  <c r="E14" i="6"/>
</calcChain>
</file>

<file path=xl/sharedStrings.xml><?xml version="1.0" encoding="utf-8"?>
<sst xmlns="http://schemas.openxmlformats.org/spreadsheetml/2006/main" count="76" uniqueCount="57">
  <si>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</si>
  <si>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</si>
  <si>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</si>
  <si>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</si>
  <si>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</si>
  <si>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</si>
  <si>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</si>
  <si>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</si>
  <si>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</si>
  <si>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</si>
  <si>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</si>
  <si>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</si>
  <si>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80407020218003611241 (мун. задание)</t>
  </si>
  <si>
    <t>кредиторка</t>
  </si>
  <si>
    <t>передвижка</t>
  </si>
  <si>
    <t>контракты</t>
  </si>
  <si>
    <t>передвижка 18.02.2016</t>
  </si>
  <si>
    <t>передвижка 02.03.2016</t>
  </si>
  <si>
    <t xml:space="preserve">передвижка 21.03.2016 </t>
  </si>
  <si>
    <t>передвижка 21.04. 16</t>
  </si>
  <si>
    <t>корректировка</t>
  </si>
  <si>
    <t>Заправка и восстановление картриджей</t>
  </si>
  <si>
    <t>Дератизация</t>
  </si>
  <si>
    <t>План</t>
  </si>
  <si>
    <t>Сумма Контракта</t>
  </si>
  <si>
    <t>Остаток лимитов</t>
  </si>
  <si>
    <t>Примечание</t>
  </si>
  <si>
    <t>ТО тревожной кнопки</t>
  </si>
  <si>
    <t>Сан-гиг обучение</t>
  </si>
  <si>
    <t>Обучение</t>
  </si>
  <si>
    <t>Медосмотр</t>
  </si>
  <si>
    <t>Сумма контракта</t>
  </si>
  <si>
    <t>ТО ПС</t>
  </si>
  <si>
    <t>Тревожная кнопка</t>
  </si>
  <si>
    <t>Продукты питания (342)</t>
  </si>
  <si>
    <t>Хоз.товары, посуда (346)</t>
  </si>
  <si>
    <t>Льготный проезд</t>
  </si>
  <si>
    <t>Мебель</t>
  </si>
  <si>
    <t>Медикаменты</t>
  </si>
  <si>
    <t>Измерение сопротивления</t>
  </si>
  <si>
    <t xml:space="preserve">Суточные </t>
  </si>
  <si>
    <t>Суточные</t>
  </si>
  <si>
    <t xml:space="preserve">Жалюзи </t>
  </si>
  <si>
    <t>Заправка картриджей</t>
  </si>
  <si>
    <t xml:space="preserve">Транспортные расходы </t>
  </si>
  <si>
    <t>Музыкальные инструменты</t>
  </si>
  <si>
    <t>Детская художественная литература</t>
  </si>
  <si>
    <t>Бумага, ткани для организ деятел</t>
  </si>
  <si>
    <t>Услуги связи, интернет</t>
  </si>
  <si>
    <t>Услуги связи</t>
  </si>
  <si>
    <t>Транспотрные расходы</t>
  </si>
  <si>
    <t xml:space="preserve">Канцелярские товары </t>
  </si>
  <si>
    <t>Бумага, ткани</t>
  </si>
  <si>
    <t>Учебное оборудование</t>
  </si>
  <si>
    <t>Картриджы, тонеры</t>
  </si>
  <si>
    <t>Канцелярские товары</t>
  </si>
  <si>
    <t>Питание детей-инвалидов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</si>
</sst>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20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49" fontId="2" fillId="0" borderId="0" xfId="0" applyNumberFormat="1" applyFont="1" applyAlignment="1">
      <alignment horizont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0" fillId="0" borderId="0" xfId="0" applyFill="1"/>
    <xf numFmtId="4" fontId="6" fillId="3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6" fillId="2" borderId="1" xfId="0" applyFont="1" applyFill="1" applyBorder="1" applyAlignment="1">
      <alignment horizontal="center" vertical="center"/>
    </xf>
    <xf numFmtId="0" fontId="6" fillId="3" borderId="0" xfId="0" applyFont="1" applyFill="1"/>
    <xf numFmtId="0" fontId="9" fillId="3" borderId="0" xfId="0" applyFont="1" applyFill="1"/>
    <xf numFmtId="0" fontId="9" fillId="4" borderId="0" xfId="0" applyFont="1" applyFill="1"/>
    <xf numFmtId="0" fontId="10" fillId="3" borderId="0" xfId="0" applyFont="1" applyFill="1"/>
    <xf numFmtId="0" fontId="0" fillId="3" borderId="0" xfId="0" applyFill="1"/>
    <xf numFmtId="0" fontId="0" fillId="0" borderId="0" xfId="0" applyAlignment="1">
      <alignment horizontal="center"/>
    </xf>
    <xf numFmtId="0" fontId="14" fillId="5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4" fillId="0" borderId="0" xfId="0" applyFont="1" applyFill="1"/>
    <xf numFmtId="0" fontId="5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15" fillId="6" borderId="1" xfId="0" applyFont="1" applyFill="1" applyBorder="1" applyAlignment="1">
      <alignment vertical="center"/>
    </xf>
    <xf numFmtId="0" fontId="15" fillId="6" borderId="3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6" fillId="6" borderId="1" xfId="0" applyFont="1" applyFill="1" applyBorder="1"/>
    <xf numFmtId="0" fontId="6" fillId="3" borderId="3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4" fontId="16" fillId="8" borderId="1" xfId="0" applyNumberFormat="1" applyFont="1" applyFill="1" applyBorder="1" applyAlignment="1">
      <alignment horizontal="center" vertical="center"/>
    </xf>
    <xf numFmtId="0" fontId="6" fillId="6" borderId="3" xfId="0" applyFont="1" applyFill="1" applyBorder="1"/>
    <xf numFmtId="0" fontId="11" fillId="6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/>
    </xf>
    <xf numFmtId="0" fontId="16" fillId="2" borderId="6" xfId="0" applyFont="1" applyFill="1" applyBorder="1"/>
    <xf numFmtId="0" fontId="7" fillId="0" borderId="5" xfId="0" applyFont="1" applyFill="1" applyBorder="1" applyAlignment="1">
      <alignment wrapText="1"/>
    </xf>
    <xf numFmtId="0" fontId="16" fillId="0" borderId="5" xfId="0" applyFont="1" applyBorder="1"/>
    <xf numFmtId="0" fontId="18" fillId="0" borderId="5" xfId="0" applyFont="1" applyBorder="1"/>
    <xf numFmtId="4" fontId="18" fillId="0" borderId="5" xfId="0" applyNumberFormat="1" applyFont="1" applyBorder="1"/>
    <xf numFmtId="0" fontId="18" fillId="0" borderId="6" xfId="0" applyFont="1" applyBorder="1"/>
    <xf numFmtId="0" fontId="18" fillId="6" borderId="1" xfId="0" applyFont="1" applyFill="1" applyBorder="1"/>
    <xf numFmtId="0" fontId="16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" fontId="18" fillId="0" borderId="1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4" fontId="16" fillId="0" borderId="6" xfId="0" applyNumberFormat="1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4" fontId="18" fillId="0" borderId="1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/>
    </xf>
    <xf numFmtId="0" fontId="9" fillId="0" borderId="0" xfId="0" applyFont="1" applyFill="1"/>
    <xf numFmtId="0" fontId="17" fillId="0" borderId="5" xfId="0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/>
    <xf numFmtId="0" fontId="11" fillId="6" borderId="1" xfId="0" applyFont="1" applyFill="1" applyBorder="1" applyAlignment="1">
      <alignment horizontal="center" vertical="center" wrapText="1"/>
    </xf>
    <xf numFmtId="4" fontId="11" fillId="6" borderId="5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7" fillId="6" borderId="5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2" fontId="4" fillId="0" borderId="7" xfId="0" applyNumberFormat="1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center" wrapText="1"/>
    </xf>
    <xf numFmtId="2" fontId="0" fillId="0" borderId="9" xfId="0" applyNumberForma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1" fillId="6" borderId="2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3"/>
  <sheetViews>
    <sheetView workbookViewId="0">
      <pane ySplit="6" topLeftCell="A7" activePane="bottomLeft" state="frozen"/>
      <selection pane="bottomLeft" activeCell="B24" sqref="B24"/>
    </sheetView>
  </sheetViews>
  <sheetFormatPr defaultRowHeight="15"/>
  <cols>
    <col min="1" max="1" width="29.42578125" customWidth="1"/>
    <col min="2" max="2" width="16.5703125" style="16" customWidth="1"/>
    <col min="3" max="3" width="19.140625" style="16" customWidth="1"/>
    <col min="4" max="4" width="19.28515625" style="16" customWidth="1"/>
    <col min="5" max="5" width="16.28515625" hidden="1" customWidth="1"/>
    <col min="6" max="6" width="12.28515625" hidden="1" customWidth="1"/>
    <col min="7" max="7" width="29.140625" hidden="1" customWidth="1"/>
    <col min="8" max="8" width="13.28515625" hidden="1" customWidth="1"/>
    <col min="9" max="9" width="18.7109375" hidden="1" customWidth="1"/>
    <col min="10" max="10" width="22.7109375" hidden="1" customWidth="1"/>
    <col min="11" max="11" width="15.28515625" hidden="1" customWidth="1"/>
    <col min="12" max="12" width="14.28515625" hidden="1" customWidth="1"/>
    <col min="13" max="13" width="29.140625" customWidth="1"/>
  </cols>
  <sheetData>
    <row r="1" spans="1:13">
      <c r="B1" s="122"/>
      <c r="C1" s="122"/>
      <c r="D1" s="122"/>
      <c r="E1" s="122"/>
      <c r="F1" s="122"/>
    </row>
    <row r="2" spans="1:13" ht="19.5" customHeight="1">
      <c r="B2" s="122"/>
      <c r="C2" s="122"/>
      <c r="D2" s="122"/>
      <c r="E2" s="122"/>
      <c r="F2" s="122"/>
    </row>
    <row r="3" spans="1:13">
      <c r="B3" s="123"/>
      <c r="C3" s="123"/>
      <c r="D3" s="123"/>
    </row>
    <row r="5" spans="1:13">
      <c r="A5" s="29"/>
      <c r="B5" s="124" t="s">
        <v>23</v>
      </c>
      <c r="C5" s="126" t="s">
        <v>24</v>
      </c>
      <c r="D5" s="124" t="s">
        <v>25</v>
      </c>
      <c r="E5" s="30"/>
      <c r="F5" s="30"/>
      <c r="G5" s="30"/>
      <c r="H5" s="30"/>
      <c r="I5" s="30"/>
      <c r="J5" s="30"/>
      <c r="K5" s="30"/>
      <c r="L5" s="31"/>
      <c r="M5" s="120" t="s">
        <v>26</v>
      </c>
    </row>
    <row r="6" spans="1:13" ht="23.25" customHeight="1">
      <c r="A6" s="27"/>
      <c r="B6" s="125"/>
      <c r="C6" s="127"/>
      <c r="D6" s="125"/>
      <c r="E6" s="32" t="s">
        <v>13</v>
      </c>
      <c r="F6" s="32" t="s">
        <v>14</v>
      </c>
      <c r="G6" s="33" t="s">
        <v>16</v>
      </c>
      <c r="H6" s="34" t="s">
        <v>17</v>
      </c>
      <c r="I6" s="28" t="s">
        <v>18</v>
      </c>
      <c r="J6" s="35" t="s">
        <v>19</v>
      </c>
      <c r="K6" s="35" t="s">
        <v>20</v>
      </c>
      <c r="L6" s="36" t="s">
        <v>14</v>
      </c>
      <c r="M6" s="121"/>
    </row>
    <row r="7" spans="1:13" ht="17.25" customHeight="1">
      <c r="A7" s="22">
        <v>214</v>
      </c>
      <c r="B7" s="23">
        <f t="shared" ref="B7:D7" si="0">B8</f>
        <v>20000</v>
      </c>
      <c r="C7" s="23">
        <f t="shared" si="0"/>
        <v>0</v>
      </c>
      <c r="D7" s="23">
        <f t="shared" si="0"/>
        <v>20000</v>
      </c>
      <c r="E7" s="22"/>
      <c r="F7" s="22"/>
      <c r="G7" s="22"/>
      <c r="H7" s="22"/>
      <c r="I7" s="22"/>
      <c r="J7" s="22"/>
      <c r="K7" s="22"/>
      <c r="L7" s="22"/>
      <c r="M7" s="22"/>
    </row>
    <row r="8" spans="1:13" ht="22.5" customHeight="1">
      <c r="A8" s="37" t="s">
        <v>36</v>
      </c>
      <c r="B8" s="63">
        <v>20000</v>
      </c>
      <c r="C8" s="63"/>
      <c r="D8" s="49">
        <f>B8-C8</f>
        <v>20000</v>
      </c>
      <c r="E8" s="64"/>
      <c r="F8" s="64"/>
      <c r="G8" s="64"/>
      <c r="H8" s="64"/>
      <c r="I8" s="64"/>
      <c r="J8" s="64"/>
      <c r="K8" s="64"/>
      <c r="L8" s="64"/>
      <c r="M8" s="65"/>
    </row>
    <row r="9" spans="1:13" ht="24" customHeight="1">
      <c r="A9" s="25">
        <v>225</v>
      </c>
      <c r="B9" s="66">
        <f t="shared" ref="B9:C9" si="1">SUM(B10:B13)</f>
        <v>130058.61</v>
      </c>
      <c r="C9" s="66">
        <f t="shared" si="1"/>
        <v>0</v>
      </c>
      <c r="D9" s="66">
        <f>SUM(D10:D13)</f>
        <v>130058.61</v>
      </c>
      <c r="E9" s="67" t="e">
        <f>#REF!+#REF!+#REF!+#REF!+#REF!+#REF!+#REF!</f>
        <v>#REF!</v>
      </c>
      <c r="F9" s="68"/>
      <c r="G9" s="69"/>
      <c r="H9" s="70"/>
      <c r="I9" s="71"/>
      <c r="J9" s="72"/>
      <c r="K9" s="71"/>
      <c r="L9" s="73"/>
      <c r="M9" s="74"/>
    </row>
    <row r="10" spans="1:13" ht="21" customHeight="1">
      <c r="A10" s="37" t="s">
        <v>27</v>
      </c>
      <c r="B10" s="63">
        <v>72000</v>
      </c>
      <c r="C10" s="63"/>
      <c r="D10" s="49">
        <f>B10-C10</f>
        <v>72000</v>
      </c>
      <c r="E10" s="75"/>
      <c r="F10" s="76"/>
      <c r="G10" s="77"/>
      <c r="H10" s="77"/>
      <c r="I10" s="78"/>
      <c r="J10" s="79"/>
      <c r="K10" s="78"/>
      <c r="L10" s="80"/>
      <c r="M10" s="78"/>
    </row>
    <row r="11" spans="1:13" ht="21" customHeight="1">
      <c r="A11" s="37" t="s">
        <v>22</v>
      </c>
      <c r="B11" s="63">
        <v>15000</v>
      </c>
      <c r="C11" s="63"/>
      <c r="D11" s="49">
        <f t="shared" ref="D11:D13" si="2">B11-C11</f>
        <v>15000</v>
      </c>
      <c r="E11" s="75"/>
      <c r="F11" s="76"/>
      <c r="G11" s="77"/>
      <c r="H11" s="77"/>
      <c r="I11" s="78"/>
      <c r="J11" s="79"/>
      <c r="K11" s="78"/>
      <c r="L11" s="80"/>
      <c r="M11" s="78"/>
    </row>
    <row r="12" spans="1:13" ht="21" customHeight="1">
      <c r="A12" s="37" t="s">
        <v>32</v>
      </c>
      <c r="B12" s="63">
        <v>36000</v>
      </c>
      <c r="C12" s="63"/>
      <c r="D12" s="49">
        <f t="shared" si="2"/>
        <v>36000</v>
      </c>
      <c r="E12" s="75"/>
      <c r="F12" s="76"/>
      <c r="G12" s="77"/>
      <c r="H12" s="77"/>
      <c r="I12" s="78"/>
      <c r="J12" s="79"/>
      <c r="K12" s="78"/>
      <c r="L12" s="80"/>
      <c r="M12" s="78"/>
    </row>
    <row r="13" spans="1:13" ht="21" customHeight="1">
      <c r="A13" s="37" t="s">
        <v>39</v>
      </c>
      <c r="B13" s="63">
        <v>7058.61</v>
      </c>
      <c r="C13" s="63"/>
      <c r="D13" s="49">
        <f t="shared" si="2"/>
        <v>7058.61</v>
      </c>
      <c r="E13" s="75"/>
      <c r="F13" s="76"/>
      <c r="G13" s="77"/>
      <c r="H13" s="77"/>
      <c r="I13" s="78"/>
      <c r="J13" s="79"/>
      <c r="K13" s="78"/>
      <c r="L13" s="80"/>
      <c r="M13" s="65"/>
    </row>
    <row r="14" spans="1:13" ht="23.25" customHeight="1">
      <c r="A14" s="22">
        <v>226</v>
      </c>
      <c r="B14" s="81">
        <f>SUM(B15:B18)</f>
        <v>62320</v>
      </c>
      <c r="C14" s="81">
        <f>SUM(C15:C18)</f>
        <v>0</v>
      </c>
      <c r="D14" s="81">
        <f>SUM(D15:D18)</f>
        <v>62320</v>
      </c>
      <c r="E14" s="82" t="e">
        <f>#REF!+#REF!+E15+#REF!+#REF!+#REF!+#REF!</f>
        <v>#REF!</v>
      </c>
      <c r="F14" s="82"/>
      <c r="G14" s="83"/>
      <c r="H14" s="77"/>
      <c r="I14" s="78"/>
      <c r="J14" s="79"/>
      <c r="K14" s="78"/>
      <c r="L14" s="80"/>
      <c r="M14" s="84"/>
    </row>
    <row r="15" spans="1:13" ht="20.25" customHeight="1">
      <c r="A15" s="37" t="s">
        <v>30</v>
      </c>
      <c r="B15" s="63">
        <v>30000</v>
      </c>
      <c r="C15" s="63"/>
      <c r="D15" s="49">
        <f>B15-C15</f>
        <v>30000</v>
      </c>
      <c r="E15" s="85"/>
      <c r="F15" s="86"/>
      <c r="G15" s="77"/>
      <c r="H15" s="77"/>
      <c r="I15" s="78"/>
      <c r="J15" s="87"/>
      <c r="K15" s="78"/>
      <c r="L15" s="88">
        <v>-6000</v>
      </c>
      <c r="M15" s="63"/>
    </row>
    <row r="16" spans="1:13" ht="20.25" customHeight="1">
      <c r="A16" s="37" t="s">
        <v>33</v>
      </c>
      <c r="B16" s="63">
        <v>31080</v>
      </c>
      <c r="C16" s="63"/>
      <c r="D16" s="49">
        <f t="shared" ref="D16:D18" si="3">B16-C16</f>
        <v>31080</v>
      </c>
      <c r="E16" s="89"/>
      <c r="F16" s="86"/>
      <c r="G16" s="77"/>
      <c r="H16" s="77"/>
      <c r="I16" s="78"/>
      <c r="J16" s="87"/>
      <c r="K16" s="78"/>
      <c r="L16" s="88"/>
      <c r="M16" s="63"/>
    </row>
    <row r="17" spans="1:13" ht="20.25" hidden="1" customHeight="1">
      <c r="A17" s="37"/>
      <c r="B17" s="63"/>
      <c r="C17" s="63"/>
      <c r="D17" s="49">
        <f t="shared" si="3"/>
        <v>0</v>
      </c>
      <c r="E17" s="89"/>
      <c r="F17" s="86"/>
      <c r="G17" s="77"/>
      <c r="H17" s="77"/>
      <c r="I17" s="78"/>
      <c r="J17" s="87"/>
      <c r="K17" s="78"/>
      <c r="L17" s="88"/>
      <c r="M17" s="63"/>
    </row>
    <row r="18" spans="1:13" ht="18.75" customHeight="1">
      <c r="A18" s="39" t="s">
        <v>28</v>
      </c>
      <c r="B18" s="63">
        <v>1240</v>
      </c>
      <c r="C18" s="63"/>
      <c r="D18" s="49">
        <f t="shared" si="3"/>
        <v>1240</v>
      </c>
      <c r="E18" s="89"/>
      <c r="F18" s="86"/>
      <c r="G18" s="77"/>
      <c r="H18" s="77"/>
      <c r="I18" s="78"/>
      <c r="J18" s="87"/>
      <c r="K18" s="78"/>
      <c r="L18" s="88"/>
      <c r="M18" s="78"/>
    </row>
    <row r="19" spans="1:13" ht="15.75">
      <c r="A19" s="22">
        <v>340</v>
      </c>
      <c r="B19" s="81">
        <f t="shared" ref="B19:D19" si="4">SUM(B20:B21)</f>
        <v>600670.96</v>
      </c>
      <c r="C19" s="81">
        <f t="shared" si="4"/>
        <v>0</v>
      </c>
      <c r="D19" s="81">
        <f t="shared" si="4"/>
        <v>600670.96</v>
      </c>
      <c r="E19" s="82"/>
      <c r="F19" s="76"/>
      <c r="G19" s="77"/>
      <c r="H19" s="77"/>
      <c r="I19" s="78"/>
      <c r="J19" s="79"/>
      <c r="K19" s="78"/>
      <c r="L19" s="80"/>
      <c r="M19" s="84"/>
    </row>
    <row r="20" spans="1:13" s="7" customFormat="1" ht="26.25" customHeight="1">
      <c r="A20" s="37" t="s">
        <v>34</v>
      </c>
      <c r="B20" s="63">
        <v>520670.96</v>
      </c>
      <c r="C20" s="63"/>
      <c r="D20" s="49">
        <f>B20-C20</f>
        <v>520670.96</v>
      </c>
      <c r="E20" s="90"/>
      <c r="F20" s="91"/>
      <c r="G20" s="92"/>
      <c r="H20" s="92"/>
      <c r="I20" s="93"/>
      <c r="J20" s="94"/>
      <c r="K20" s="93"/>
      <c r="L20" s="95"/>
      <c r="M20" s="96"/>
    </row>
    <row r="21" spans="1:13" ht="15.75">
      <c r="A21" s="37" t="s">
        <v>35</v>
      </c>
      <c r="B21" s="63">
        <v>80000</v>
      </c>
      <c r="C21" s="63"/>
      <c r="D21" s="49">
        <f>B21-C21</f>
        <v>80000</v>
      </c>
      <c r="E21" s="89"/>
      <c r="F21" s="89"/>
      <c r="G21" s="89"/>
      <c r="H21" s="89"/>
      <c r="I21" s="38"/>
      <c r="J21" s="97"/>
      <c r="K21" s="98"/>
      <c r="L21" s="99"/>
      <c r="M21" s="100"/>
    </row>
    <row r="22" spans="1:13" ht="15.75" hidden="1">
      <c r="A22" s="22">
        <v>310</v>
      </c>
      <c r="B22" s="81">
        <f t="shared" ref="B22:D22" si="5">SUM(B23:B24)</f>
        <v>0</v>
      </c>
      <c r="C22" s="81">
        <f t="shared" si="5"/>
        <v>0</v>
      </c>
      <c r="D22" s="81">
        <f t="shared" si="5"/>
        <v>0</v>
      </c>
    </row>
    <row r="23" spans="1:13" ht="15.75" hidden="1">
      <c r="A23" s="37"/>
      <c r="B23" s="63"/>
      <c r="C23" s="63"/>
      <c r="D23" s="49">
        <f>B23-C23</f>
        <v>0</v>
      </c>
    </row>
  </sheetData>
  <mergeCells count="6">
    <mergeCell ref="M5:M6"/>
    <mergeCell ref="B1:F2"/>
    <mergeCell ref="B3:D3"/>
    <mergeCell ref="B5:B6"/>
    <mergeCell ref="C5:C6"/>
    <mergeCell ref="D5:D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47" orientation="portrait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M32"/>
  <sheetViews>
    <sheetView tabSelected="1" workbookViewId="0">
      <selection activeCell="Q38" sqref="Q38"/>
    </sheetView>
  </sheetViews>
  <sheetFormatPr defaultColWidth="8.85546875" defaultRowHeight="15"/>
  <cols>
    <col min="1" max="1" width="31.7109375" customWidth="1"/>
    <col min="2" max="2" width="14" hidden="1" customWidth="1"/>
    <col min="3" max="3" width="14.5703125" hidden="1" customWidth="1"/>
    <col min="4" max="4" width="12.5703125" hidden="1" customWidth="1"/>
    <col min="5" max="5" width="12.140625" hidden="1" customWidth="1"/>
    <col min="6" max="6" width="12.5703125" hidden="1" customWidth="1"/>
    <col min="7" max="7" width="12.42578125" hidden="1" customWidth="1"/>
    <col min="8" max="8" width="12.5703125" hidden="1" customWidth="1"/>
    <col min="9" max="9" width="12.28515625" hidden="1" customWidth="1"/>
    <col min="10" max="10" width="12.140625" hidden="1" customWidth="1"/>
    <col min="11" max="12" width="12.85546875" hidden="1" customWidth="1"/>
    <col min="13" max="13" width="12.7109375" hidden="1" customWidth="1"/>
    <col min="14" max="14" width="35.28515625" style="16" hidden="1" customWidth="1"/>
    <col min="15" max="15" width="17.85546875" style="16" customWidth="1"/>
    <col min="16" max="16" width="18.7109375" style="16" customWidth="1"/>
    <col min="17" max="17" width="21.7109375" style="16" customWidth="1"/>
    <col min="18" max="18" width="16.28515625" hidden="1" customWidth="1"/>
    <col min="19" max="19" width="12.28515625" hidden="1" customWidth="1"/>
    <col min="20" max="20" width="29.140625" customWidth="1"/>
  </cols>
  <sheetData>
    <row r="1" spans="1:117" ht="16.5" thickBot="1">
      <c r="C1" s="1"/>
      <c r="D1" s="1"/>
      <c r="E1" s="1"/>
      <c r="F1" s="1"/>
      <c r="G1" s="1"/>
      <c r="H1" s="1"/>
      <c r="N1" s="122"/>
      <c r="O1" s="122"/>
      <c r="P1" s="122"/>
      <c r="Q1" s="122"/>
      <c r="R1" s="122"/>
      <c r="S1" s="122"/>
    </row>
    <row r="2" spans="1:117" ht="19.5" thickBot="1">
      <c r="D2" s="133" t="s">
        <v>12</v>
      </c>
      <c r="E2" s="134"/>
      <c r="F2" s="134"/>
      <c r="G2" s="135"/>
      <c r="H2" s="136"/>
      <c r="I2" s="136"/>
      <c r="N2" s="122"/>
      <c r="O2" s="122"/>
      <c r="P2" s="122"/>
      <c r="Q2" s="122"/>
      <c r="R2" s="122"/>
      <c r="S2" s="122"/>
    </row>
    <row r="3" spans="1:117" ht="15.75">
      <c r="B3" s="130"/>
      <c r="C3" s="131"/>
      <c r="E3" s="132"/>
      <c r="F3" s="132"/>
      <c r="G3" s="132"/>
      <c r="H3" s="132"/>
      <c r="I3" s="132"/>
      <c r="N3" s="137"/>
      <c r="O3" s="137"/>
      <c r="P3" s="137"/>
      <c r="Q3" s="137"/>
    </row>
    <row r="5" spans="1:117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138" t="s">
        <v>23</v>
      </c>
      <c r="P5" s="138" t="s">
        <v>31</v>
      </c>
      <c r="Q5" s="138" t="s">
        <v>25</v>
      </c>
      <c r="R5" s="41"/>
      <c r="S5" s="41"/>
      <c r="T5" s="128" t="s">
        <v>26</v>
      </c>
    </row>
    <row r="6" spans="1:117" s="13" customFormat="1">
      <c r="A6" s="51"/>
      <c r="B6" s="51" t="s">
        <v>11</v>
      </c>
      <c r="C6" s="51" t="s">
        <v>0</v>
      </c>
      <c r="D6" s="51" t="s">
        <v>1</v>
      </c>
      <c r="E6" s="51" t="s">
        <v>2</v>
      </c>
      <c r="F6" s="51" t="s">
        <v>3</v>
      </c>
      <c r="G6" s="51" t="s">
        <v>4</v>
      </c>
      <c r="H6" s="51" t="s">
        <v>5</v>
      </c>
      <c r="I6" s="51" t="s">
        <v>6</v>
      </c>
      <c r="J6" s="51" t="s">
        <v>7</v>
      </c>
      <c r="K6" s="51" t="s">
        <v>8</v>
      </c>
      <c r="L6" s="51" t="s">
        <v>9</v>
      </c>
      <c r="M6" s="51" t="s">
        <v>10</v>
      </c>
      <c r="N6" s="51" t="s">
        <v>15</v>
      </c>
      <c r="O6" s="139"/>
      <c r="P6" s="139"/>
      <c r="Q6" s="139"/>
      <c r="R6" s="51" t="s">
        <v>13</v>
      </c>
      <c r="S6" s="51" t="s">
        <v>14</v>
      </c>
      <c r="T6" s="129"/>
      <c r="U6" s="14"/>
      <c r="V6" s="12"/>
      <c r="W6" s="12"/>
      <c r="X6" s="12"/>
      <c r="Y6" s="12"/>
      <c r="Z6" s="12"/>
      <c r="AA6" s="12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</row>
    <row r="7" spans="1:117" s="13" customFormat="1" ht="15.75">
      <c r="A7" s="51">
        <v>212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110">
        <f>O8+O9</f>
        <v>0</v>
      </c>
      <c r="P7" s="110">
        <f>P8+P9</f>
        <v>0</v>
      </c>
      <c r="Q7" s="110">
        <f>Q8+Q9</f>
        <v>0</v>
      </c>
      <c r="R7" s="51"/>
      <c r="S7" s="51"/>
      <c r="T7" s="102"/>
      <c r="U7" s="14"/>
      <c r="V7" s="12"/>
      <c r="W7" s="12"/>
      <c r="X7" s="12"/>
      <c r="Y7" s="12"/>
      <c r="Z7" s="12"/>
      <c r="AA7" s="12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</row>
    <row r="8" spans="1:117" s="13" customFormat="1" ht="15.75">
      <c r="A8" s="53" t="s">
        <v>40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105"/>
      <c r="P8" s="105"/>
      <c r="Q8" s="105">
        <f>O8-P8</f>
        <v>0</v>
      </c>
      <c r="R8" s="51"/>
      <c r="S8" s="51"/>
      <c r="T8" s="104"/>
      <c r="U8" s="14"/>
      <c r="V8" s="12"/>
      <c r="W8" s="12"/>
      <c r="X8" s="12"/>
      <c r="Y8" s="12"/>
      <c r="Z8" s="12"/>
      <c r="AA8" s="12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</row>
    <row r="9" spans="1:117" s="13" customFormat="1" ht="15.75">
      <c r="A9" s="53" t="s">
        <v>44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105"/>
      <c r="P9" s="105"/>
      <c r="Q9" s="105"/>
      <c r="R9" s="51"/>
      <c r="S9" s="51"/>
      <c r="T9" s="104"/>
      <c r="U9" s="14"/>
      <c r="V9" s="12"/>
      <c r="W9" s="12"/>
      <c r="X9" s="12"/>
      <c r="Y9" s="12"/>
      <c r="Z9" s="12"/>
      <c r="AA9" s="12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</row>
    <row r="10" spans="1:117" s="7" customFormat="1" ht="15.75">
      <c r="A10" s="22">
        <v>214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5"/>
      <c r="O10" s="55">
        <f>O11</f>
        <v>11553.5</v>
      </c>
      <c r="P10" s="55">
        <f t="shared" ref="P10:Q10" si="0">P11</f>
        <v>0</v>
      </c>
      <c r="Q10" s="55">
        <f t="shared" si="0"/>
        <v>11553.5</v>
      </c>
      <c r="R10" s="27"/>
      <c r="S10" s="46"/>
      <c r="T10" s="46"/>
      <c r="U10" s="4"/>
    </row>
    <row r="11" spans="1:117" s="7" customFormat="1" ht="15.75">
      <c r="A11" s="37" t="s">
        <v>36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114"/>
      <c r="O11" s="114">
        <v>11553.5</v>
      </c>
      <c r="P11" s="114"/>
      <c r="Q11" s="114">
        <f>O11-P11</f>
        <v>11553.5</v>
      </c>
      <c r="R11" s="19"/>
      <c r="S11" s="6"/>
      <c r="T11" s="6"/>
      <c r="U11" s="4"/>
    </row>
    <row r="12" spans="1:117" s="7" customFormat="1" ht="15.75">
      <c r="A12" s="22">
        <v>221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5">
        <f t="shared" ref="N12:Q12" si="1">N16</f>
        <v>0</v>
      </c>
      <c r="O12" s="55">
        <f t="shared" si="1"/>
        <v>22000</v>
      </c>
      <c r="P12" s="55">
        <f t="shared" si="1"/>
        <v>0</v>
      </c>
      <c r="Q12" s="55">
        <f t="shared" si="1"/>
        <v>22000</v>
      </c>
      <c r="R12" s="27"/>
      <c r="S12" s="46"/>
      <c r="T12" s="46"/>
      <c r="U12" s="4"/>
    </row>
    <row r="13" spans="1:117" s="7" customFormat="1" ht="15.75">
      <c r="A13" s="37" t="s">
        <v>48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3"/>
      <c r="O13" s="3">
        <v>58800</v>
      </c>
      <c r="P13" s="3"/>
      <c r="Q13" s="3">
        <f>O13-P13</f>
        <v>58800</v>
      </c>
      <c r="R13" s="19"/>
      <c r="S13" s="6"/>
      <c r="T13" s="5"/>
      <c r="U13" s="4"/>
    </row>
    <row r="14" spans="1:117" s="7" customFormat="1" ht="15.75">
      <c r="A14" s="109">
        <v>225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3"/>
      <c r="O14" s="111">
        <f>O15</f>
        <v>3000</v>
      </c>
      <c r="P14" s="111">
        <f t="shared" ref="P14:Q14" si="2">P15</f>
        <v>0</v>
      </c>
      <c r="Q14" s="111">
        <f t="shared" si="2"/>
        <v>0</v>
      </c>
      <c r="R14" s="112"/>
      <c r="S14" s="50"/>
      <c r="T14" s="44"/>
      <c r="U14" s="4"/>
    </row>
    <row r="15" spans="1:117" s="7" customFormat="1" ht="15.75">
      <c r="A15" s="54" t="s">
        <v>43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3"/>
      <c r="O15" s="3">
        <v>3000</v>
      </c>
      <c r="P15" s="3"/>
      <c r="Q15" s="3"/>
      <c r="R15" s="107"/>
      <c r="S15" s="108"/>
      <c r="T15" s="5"/>
      <c r="U15" s="4"/>
    </row>
    <row r="16" spans="1:117" ht="18" customHeight="1">
      <c r="A16" s="22">
        <v>226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55">
        <f t="shared" ref="N16:Q16" si="3">SUM(N17:N18)</f>
        <v>0</v>
      </c>
      <c r="O16" s="55">
        <f>SUM(O17:O18)</f>
        <v>22000</v>
      </c>
      <c r="P16" s="55">
        <f t="shared" si="3"/>
        <v>0</v>
      </c>
      <c r="Q16" s="55">
        <f t="shared" si="3"/>
        <v>22000</v>
      </c>
      <c r="R16" s="42"/>
      <c r="S16" s="42"/>
      <c r="T16" s="44"/>
      <c r="U16" s="11"/>
      <c r="V16" s="15"/>
      <c r="W16" s="15"/>
      <c r="X16" s="15"/>
      <c r="Y16" s="15"/>
      <c r="Z16" s="15"/>
      <c r="AA16" s="15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</row>
    <row r="17" spans="1:117" ht="21.75" customHeight="1">
      <c r="A17" s="54" t="s">
        <v>30</v>
      </c>
      <c r="B17" s="3"/>
      <c r="C17" s="3">
        <f>1600-1600</f>
        <v>0</v>
      </c>
      <c r="D17" s="3"/>
      <c r="E17" s="3"/>
      <c r="F17" s="3">
        <v>1600</v>
      </c>
      <c r="G17" s="3"/>
      <c r="H17" s="3">
        <v>1600</v>
      </c>
      <c r="I17" s="3"/>
      <c r="J17" s="3">
        <v>1600</v>
      </c>
      <c r="K17" s="3">
        <v>2000</v>
      </c>
      <c r="L17" s="3"/>
      <c r="M17" s="3">
        <v>4000</v>
      </c>
      <c r="N17" s="3"/>
      <c r="O17" s="3">
        <v>22000</v>
      </c>
      <c r="P17" s="3"/>
      <c r="Q17" s="113">
        <f>O17-P17</f>
        <v>22000</v>
      </c>
      <c r="R17" s="40"/>
      <c r="S17" s="40"/>
      <c r="T17" s="52"/>
      <c r="U17" s="11"/>
      <c r="V17" s="15"/>
      <c r="W17" s="15"/>
      <c r="X17" s="15"/>
      <c r="Y17" s="15"/>
      <c r="Z17" s="15"/>
      <c r="AA17" s="15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</row>
    <row r="18" spans="1:117" ht="30" hidden="1" customHeight="1">
      <c r="A18" s="53" t="s">
        <v>29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113">
        <f>O18-P18</f>
        <v>0</v>
      </c>
      <c r="R18" s="40"/>
      <c r="S18" s="40"/>
      <c r="T18" s="62"/>
      <c r="U18" s="11"/>
      <c r="V18" s="15"/>
      <c r="W18" s="15"/>
      <c r="X18" s="15"/>
      <c r="Y18" s="15"/>
      <c r="Z18" s="15"/>
      <c r="AA18" s="15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</row>
    <row r="19" spans="1:117" s="9" customFormat="1" ht="18" hidden="1" customHeight="1">
      <c r="A19" s="22">
        <v>310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55">
        <f t="shared" ref="N19" si="4">SUM(N20)</f>
        <v>0</v>
      </c>
      <c r="O19" s="55">
        <f>SUM(O20:O24)</f>
        <v>0</v>
      </c>
      <c r="P19" s="55">
        <f t="shared" ref="P19:Q19" si="5">SUM(P20:P24)</f>
        <v>0</v>
      </c>
      <c r="Q19" s="55">
        <f t="shared" si="5"/>
        <v>0</v>
      </c>
      <c r="R19" s="40"/>
      <c r="S19" s="40"/>
      <c r="T19" s="44"/>
      <c r="U19" s="11"/>
      <c r="V19" s="15"/>
      <c r="W19" s="15"/>
      <c r="X19" s="15"/>
      <c r="Y19" s="15"/>
      <c r="Z19" s="15"/>
      <c r="AA19" s="15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</row>
    <row r="20" spans="1:117" s="15" customFormat="1" ht="25.5" hidden="1" customHeight="1">
      <c r="A20" s="54" t="s">
        <v>37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3"/>
      <c r="O20" s="3"/>
      <c r="P20" s="3"/>
      <c r="Q20" s="3">
        <f>O20-P20</f>
        <v>0</v>
      </c>
      <c r="R20" s="47"/>
      <c r="S20" s="47"/>
      <c r="T20" s="52"/>
      <c r="U20" s="11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</row>
    <row r="21" spans="1:117" hidden="1">
      <c r="A21" s="5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3"/>
      <c r="O21" s="3"/>
      <c r="P21" s="3"/>
      <c r="Q21" s="3">
        <f t="shared" ref="Q21:Q24" si="6">O21-P21</f>
        <v>0</v>
      </c>
      <c r="R21" s="47"/>
      <c r="S21" s="47"/>
      <c r="T21" s="52"/>
      <c r="U21" s="11"/>
      <c r="V21" s="15"/>
      <c r="W21" s="15"/>
      <c r="X21" s="15"/>
      <c r="Y21" s="15"/>
      <c r="Z21" s="15"/>
      <c r="AA21" s="15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</row>
    <row r="22" spans="1:117" ht="26.25" hidden="1" customHeight="1">
      <c r="A22" s="5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3"/>
      <c r="O22" s="3"/>
      <c r="P22" s="3"/>
      <c r="Q22" s="3">
        <f t="shared" si="6"/>
        <v>0</v>
      </c>
      <c r="R22" s="47"/>
      <c r="S22" s="47"/>
      <c r="T22" s="52"/>
      <c r="U22" s="11"/>
      <c r="V22" s="15"/>
      <c r="W22" s="15"/>
      <c r="X22" s="15"/>
      <c r="Y22" s="15"/>
      <c r="Z22" s="15"/>
      <c r="AA22" s="15"/>
      <c r="AB22" s="15"/>
    </row>
    <row r="23" spans="1:117" s="7" customFormat="1" hidden="1">
      <c r="A23" s="54" t="s">
        <v>45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3"/>
      <c r="O23" s="3"/>
      <c r="P23" s="3"/>
      <c r="Q23" s="3">
        <f t="shared" si="6"/>
        <v>0</v>
      </c>
      <c r="R23" s="47"/>
      <c r="S23" s="47"/>
      <c r="T23" s="52"/>
      <c r="U23" s="4"/>
    </row>
    <row r="24" spans="1:117" s="7" customFormat="1" hidden="1">
      <c r="A24" s="54" t="s">
        <v>53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3"/>
      <c r="O24" s="3"/>
      <c r="P24" s="3"/>
      <c r="Q24" s="3">
        <f t="shared" si="6"/>
        <v>0</v>
      </c>
      <c r="R24" s="47"/>
      <c r="S24" s="47"/>
      <c r="T24" s="52"/>
      <c r="U24" s="4"/>
    </row>
    <row r="25" spans="1:117" ht="30.6" customHeight="1">
      <c r="A25" s="22">
        <v>340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55">
        <f t="shared" ref="N25" si="7">SUM(N26)</f>
        <v>0</v>
      </c>
      <c r="O25" s="55">
        <f>SUM(O26:O29)</f>
        <v>1740.95</v>
      </c>
      <c r="P25" s="55">
        <f t="shared" ref="P25:Q25" si="8">SUM(P26:P29)</f>
        <v>0</v>
      </c>
      <c r="Q25" s="55">
        <f t="shared" si="8"/>
        <v>1740.95</v>
      </c>
      <c r="R25" s="40"/>
      <c r="S25" s="40"/>
      <c r="T25" s="44"/>
    </row>
    <row r="26" spans="1:117" ht="28.5" hidden="1">
      <c r="A26" s="54" t="s">
        <v>47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3"/>
      <c r="O26" s="3"/>
      <c r="P26" s="3"/>
      <c r="Q26" s="3">
        <f>O26-P26</f>
        <v>0</v>
      </c>
      <c r="R26" s="47"/>
      <c r="S26" s="47"/>
      <c r="T26" s="52"/>
    </row>
    <row r="27" spans="1:117" hidden="1">
      <c r="A27" s="54" t="s">
        <v>38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3"/>
      <c r="O27" s="3"/>
      <c r="P27" s="3"/>
      <c r="Q27" s="3">
        <f t="shared" ref="Q27:Q28" si="9">O27-P27</f>
        <v>0</v>
      </c>
      <c r="R27" s="47"/>
      <c r="S27" s="47"/>
      <c r="T27" s="52"/>
    </row>
    <row r="28" spans="1:117" hidden="1">
      <c r="A28" s="54" t="s">
        <v>54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3"/>
      <c r="O28" s="3"/>
      <c r="P28" s="3"/>
      <c r="Q28" s="3">
        <f t="shared" si="9"/>
        <v>0</v>
      </c>
      <c r="R28" s="47"/>
      <c r="S28" s="47"/>
      <c r="T28" s="52"/>
    </row>
    <row r="29" spans="1:117">
      <c r="A29" s="54" t="s">
        <v>55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3"/>
      <c r="O29" s="3">
        <v>1740.95</v>
      </c>
      <c r="P29" s="3"/>
      <c r="Q29" s="3">
        <f t="shared" ref="Q29" si="10">O29-P29</f>
        <v>1740.95</v>
      </c>
      <c r="R29" s="47"/>
      <c r="S29" s="47"/>
      <c r="T29" s="52"/>
    </row>
    <row r="32" spans="1:117">
      <c r="A32" s="145" t="s">
        <v>56</v>
      </c>
      <c r="O32" s="3">
        <v>17527.5</v>
      </c>
      <c r="P32" s="3"/>
      <c r="Q32" s="3">
        <f t="shared" ref="Q32" si="11">O32-P32</f>
        <v>17527.5</v>
      </c>
      <c r="R32" s="47"/>
      <c r="S32" s="47"/>
      <c r="T32" s="52"/>
    </row>
  </sheetData>
  <mergeCells count="10">
    <mergeCell ref="T5:T6"/>
    <mergeCell ref="B3:C3"/>
    <mergeCell ref="E3:I3"/>
    <mergeCell ref="N1:S2"/>
    <mergeCell ref="D2:G2"/>
    <mergeCell ref="H2:I2"/>
    <mergeCell ref="N3:Q3"/>
    <mergeCell ref="O5:O6"/>
    <mergeCell ref="P5:P6"/>
    <mergeCell ref="Q5:Q6"/>
  </mergeCells>
  <phoneticPr fontId="8" type="noConversion"/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27"/>
  <sheetViews>
    <sheetView workbookViewId="0">
      <selection activeCell="C48" sqref="C48"/>
    </sheetView>
  </sheetViews>
  <sheetFormatPr defaultColWidth="8.85546875" defaultRowHeight="15"/>
  <cols>
    <col min="1" max="1" width="33.28515625" customWidth="1"/>
    <col min="2" max="2" width="17.5703125" style="16" customWidth="1"/>
    <col min="3" max="3" width="20.5703125" style="16" customWidth="1"/>
    <col min="4" max="4" width="23.28515625" style="16" customWidth="1"/>
    <col min="5" max="5" width="16.28515625" hidden="1" customWidth="1"/>
    <col min="6" max="6" width="12.28515625" hidden="1" customWidth="1"/>
    <col min="7" max="7" width="29.140625" customWidth="1"/>
  </cols>
  <sheetData>
    <row r="1" spans="1:32">
      <c r="B1" s="122"/>
      <c r="C1" s="122"/>
      <c r="D1" s="122"/>
      <c r="E1" s="122"/>
      <c r="F1" s="122"/>
    </row>
    <row r="2" spans="1:32" ht="19.5" customHeight="1">
      <c r="B2" s="122"/>
      <c r="C2" s="122"/>
      <c r="D2" s="122"/>
      <c r="E2" s="122"/>
      <c r="F2" s="122"/>
    </row>
    <row r="3" spans="1:32" ht="15.75" customHeight="1">
      <c r="B3" s="142"/>
      <c r="C3" s="142"/>
      <c r="D3" s="142"/>
    </row>
    <row r="5" spans="1:32" ht="15.75">
      <c r="A5" s="41"/>
      <c r="B5" s="143" t="s">
        <v>23</v>
      </c>
      <c r="C5" s="140" t="s">
        <v>31</v>
      </c>
      <c r="D5" s="140" t="s">
        <v>25</v>
      </c>
      <c r="E5" s="48"/>
      <c r="F5" s="58"/>
      <c r="G5" s="140" t="s">
        <v>26</v>
      </c>
    </row>
    <row r="6" spans="1:32" s="17" customFormat="1" ht="18.75">
      <c r="A6" s="45"/>
      <c r="B6" s="144"/>
      <c r="C6" s="141"/>
      <c r="D6" s="141"/>
      <c r="E6" s="33" t="s">
        <v>13</v>
      </c>
      <c r="F6" s="59" t="s">
        <v>14</v>
      </c>
      <c r="G6" s="141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2" s="17" customFormat="1" ht="18.75">
      <c r="A7" s="45">
        <v>212</v>
      </c>
      <c r="B7" s="116">
        <f>SUM(B8:B9)</f>
        <v>14000</v>
      </c>
      <c r="C7" s="116">
        <f t="shared" ref="C7:D7" si="0">SUM(C8:C9)</f>
        <v>0</v>
      </c>
      <c r="D7" s="116">
        <f t="shared" si="0"/>
        <v>14000</v>
      </c>
      <c r="E7" s="59"/>
      <c r="F7" s="59"/>
      <c r="G7" s="101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</row>
    <row r="8" spans="1:32" s="17" customFormat="1" ht="18.75">
      <c r="A8" s="37" t="s">
        <v>41</v>
      </c>
      <c r="B8" s="117">
        <v>14000</v>
      </c>
      <c r="C8" s="118"/>
      <c r="D8" s="118">
        <f>B8-C8</f>
        <v>14000</v>
      </c>
      <c r="E8" s="59"/>
      <c r="F8" s="59"/>
      <c r="G8" s="10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</row>
    <row r="9" spans="1:32" s="17" customFormat="1" ht="18.75">
      <c r="A9" s="37" t="s">
        <v>50</v>
      </c>
      <c r="B9" s="117"/>
      <c r="C9" s="118"/>
      <c r="D9" s="118">
        <f>B9-C9</f>
        <v>0</v>
      </c>
      <c r="E9" s="59"/>
      <c r="F9" s="59"/>
      <c r="G9" s="10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</row>
    <row r="10" spans="1:32">
      <c r="A10" s="22">
        <v>214</v>
      </c>
      <c r="B10" s="23">
        <f t="shared" ref="B10:D10" si="1">B11</f>
        <v>51843.67</v>
      </c>
      <c r="C10" s="23">
        <f t="shared" si="1"/>
        <v>0</v>
      </c>
      <c r="D10" s="23">
        <f t="shared" si="1"/>
        <v>51843.67</v>
      </c>
      <c r="E10" s="60" t="e">
        <f>E17+#REF!+#REF!+#REF!+#REF!+#REF!+E23</f>
        <v>#REF!</v>
      </c>
      <c r="F10" s="40"/>
      <c r="G10" s="44"/>
    </row>
    <row r="11" spans="1:32" s="7" customFormat="1">
      <c r="A11" s="61" t="s">
        <v>36</v>
      </c>
      <c r="B11" s="3">
        <v>51843.67</v>
      </c>
      <c r="C11" s="3"/>
      <c r="D11" s="3">
        <f>B11-C11</f>
        <v>51843.67</v>
      </c>
      <c r="E11" s="19"/>
      <c r="F11" s="6"/>
      <c r="G11" s="24"/>
    </row>
    <row r="12" spans="1:32" s="7" customFormat="1" hidden="1">
      <c r="A12" s="119">
        <v>221</v>
      </c>
      <c r="B12" s="111">
        <f>B13</f>
        <v>0</v>
      </c>
      <c r="C12" s="111">
        <f t="shared" ref="C12:D12" si="2">C13</f>
        <v>0</v>
      </c>
      <c r="D12" s="111">
        <f t="shared" si="2"/>
        <v>0</v>
      </c>
      <c r="E12" s="112"/>
      <c r="F12" s="50"/>
      <c r="G12" s="44"/>
    </row>
    <row r="13" spans="1:32" s="7" customFormat="1" hidden="1">
      <c r="A13" s="61" t="s">
        <v>49</v>
      </c>
      <c r="B13" s="3"/>
      <c r="C13" s="3"/>
      <c r="D13" s="3"/>
      <c r="E13" s="107"/>
      <c r="F13" s="108"/>
      <c r="G13" s="24"/>
    </row>
    <row r="14" spans="1:32" hidden="1">
      <c r="A14" s="22">
        <v>225</v>
      </c>
      <c r="B14" s="23">
        <f t="shared" ref="B14:D14" si="3">B15</f>
        <v>0</v>
      </c>
      <c r="C14" s="23">
        <f t="shared" si="3"/>
        <v>0</v>
      </c>
      <c r="D14" s="23">
        <f t="shared" si="3"/>
        <v>0</v>
      </c>
      <c r="E14" s="42"/>
      <c r="F14" s="42"/>
      <c r="G14" s="44"/>
    </row>
    <row r="15" spans="1:32" ht="32.25" hidden="1" customHeight="1">
      <c r="A15" s="57" t="s">
        <v>21</v>
      </c>
      <c r="B15" s="20"/>
      <c r="C15" s="20"/>
      <c r="D15" s="115">
        <f>B15-C15</f>
        <v>0</v>
      </c>
      <c r="E15" s="40"/>
      <c r="F15" s="40"/>
      <c r="G15" s="24"/>
    </row>
    <row r="16" spans="1:32">
      <c r="A16" s="22">
        <v>226</v>
      </c>
      <c r="B16" s="23">
        <f t="shared" ref="B16:C16" si="4">SUM(B17:B18)</f>
        <v>17788</v>
      </c>
      <c r="C16" s="23">
        <f t="shared" si="4"/>
        <v>0</v>
      </c>
      <c r="D16" s="23">
        <f>SUM(D17:D18)</f>
        <v>17788</v>
      </c>
      <c r="E16" s="42"/>
      <c r="F16" s="42"/>
      <c r="G16" s="44"/>
    </row>
    <row r="17" spans="1:7" ht="18" customHeight="1">
      <c r="A17" s="57" t="s">
        <v>30</v>
      </c>
      <c r="B17" s="20">
        <v>17788</v>
      </c>
      <c r="C17" s="20"/>
      <c r="D17" s="115">
        <f>B17-C17</f>
        <v>17788</v>
      </c>
      <c r="E17" s="40"/>
      <c r="F17" s="40"/>
      <c r="G17" s="24"/>
    </row>
    <row r="18" spans="1:7" ht="18" hidden="1" customHeight="1">
      <c r="A18" s="57" t="s">
        <v>29</v>
      </c>
      <c r="B18" s="20"/>
      <c r="C18" s="20"/>
      <c r="D18" s="115">
        <f>B18-C18</f>
        <v>0</v>
      </c>
      <c r="E18" s="40"/>
      <c r="F18" s="40"/>
      <c r="G18" s="24"/>
    </row>
    <row r="19" spans="1:7" hidden="1">
      <c r="A19" s="22">
        <v>310</v>
      </c>
      <c r="B19" s="23">
        <f>SUM(B20:B22)</f>
        <v>0</v>
      </c>
      <c r="C19" s="23">
        <f t="shared" ref="C19:D19" si="5">SUM(C20:C22)</f>
        <v>0</v>
      </c>
      <c r="D19" s="23">
        <f t="shared" si="5"/>
        <v>0</v>
      </c>
      <c r="E19" s="40"/>
      <c r="F19" s="42"/>
      <c r="G19" s="44"/>
    </row>
    <row r="20" spans="1:7" ht="28.5" hidden="1">
      <c r="A20" s="39" t="s">
        <v>46</v>
      </c>
      <c r="B20" s="3"/>
      <c r="C20" s="3"/>
      <c r="D20" s="3">
        <f>B20-C20</f>
        <v>0</v>
      </c>
      <c r="E20" s="43"/>
      <c r="F20" s="43"/>
      <c r="G20" s="5"/>
    </row>
    <row r="21" spans="1:7" hidden="1">
      <c r="A21" s="37" t="s">
        <v>42</v>
      </c>
      <c r="B21" s="3"/>
      <c r="C21" s="3"/>
      <c r="D21" s="3">
        <f>B21-C21</f>
        <v>0</v>
      </c>
      <c r="E21" s="43"/>
      <c r="F21" s="43"/>
      <c r="G21" s="5"/>
    </row>
    <row r="22" spans="1:7" hidden="1">
      <c r="A22" s="61" t="s">
        <v>37</v>
      </c>
      <c r="B22" s="3"/>
      <c r="C22" s="3"/>
      <c r="D22" s="3">
        <f>B22-C22</f>
        <v>0</v>
      </c>
      <c r="E22" s="24"/>
      <c r="F22" s="24"/>
      <c r="G22" s="24"/>
    </row>
    <row r="23" spans="1:7">
      <c r="A23" s="22">
        <v>340</v>
      </c>
      <c r="B23" s="23">
        <f>SUM(B24:B26)</f>
        <v>5157.2</v>
      </c>
      <c r="C23" s="23">
        <f t="shared" ref="C23" si="6">SUM(C24:C26)</f>
        <v>0</v>
      </c>
      <c r="D23" s="23">
        <f>SUM(D24:D26)</f>
        <v>5157.2</v>
      </c>
      <c r="E23" s="40"/>
      <c r="F23" s="42"/>
      <c r="G23" s="44"/>
    </row>
    <row r="24" spans="1:7" ht="18.75" customHeight="1">
      <c r="A24" s="54" t="s">
        <v>51</v>
      </c>
      <c r="B24" s="8">
        <v>5157.2</v>
      </c>
      <c r="C24" s="8"/>
      <c r="D24" s="8">
        <f>B24-C24</f>
        <v>5157.2</v>
      </c>
      <c r="E24" s="8"/>
      <c r="F24" s="8"/>
      <c r="G24" s="8"/>
    </row>
    <row r="25" spans="1:7" ht="17.25" hidden="1" customHeight="1">
      <c r="A25" s="54" t="s">
        <v>38</v>
      </c>
      <c r="B25" s="8"/>
      <c r="C25" s="8"/>
      <c r="D25" s="8">
        <f t="shared" ref="D25:D26" si="7">B25-C25</f>
        <v>0</v>
      </c>
      <c r="E25" s="8"/>
      <c r="F25" s="8"/>
      <c r="G25" s="8"/>
    </row>
    <row r="26" spans="1:7" ht="19.5" hidden="1" customHeight="1">
      <c r="A26" s="54" t="s">
        <v>52</v>
      </c>
      <c r="B26" s="8"/>
      <c r="C26" s="8"/>
      <c r="D26" s="8">
        <f t="shared" si="7"/>
        <v>0</v>
      </c>
      <c r="E26" s="8"/>
      <c r="F26" s="8"/>
      <c r="G26" s="8"/>
    </row>
    <row r="27" spans="1:7" ht="30.6" customHeight="1">
      <c r="B27" s="18"/>
      <c r="C27" s="18"/>
    </row>
  </sheetData>
  <mergeCells count="6">
    <mergeCell ref="G5:G6"/>
    <mergeCell ref="B1:F2"/>
    <mergeCell ref="B3:D3"/>
    <mergeCell ref="B5:B6"/>
    <mergeCell ref="C5:C6"/>
    <mergeCell ref="D5:D6"/>
  </mergeCells>
  <phoneticPr fontId="8" type="noConversion"/>
  <pageMargins left="0.11811023622047245" right="0.11811023622047245" top="0.15748031496062992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местный</vt:lpstr>
      <vt:lpstr>7588 суб пед.раб. сад</vt:lpstr>
      <vt:lpstr>7408 суб АУПи УВП сад</vt:lpstr>
      <vt:lpstr>'7408 суб АУПи УВП сад'!Область_печати</vt:lpstr>
      <vt:lpstr>местный!Область_печати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Пользователь Windows</cp:lastModifiedBy>
  <cp:lastPrinted>2020-06-08T07:52:43Z</cp:lastPrinted>
  <dcterms:created xsi:type="dcterms:W3CDTF">2015-01-04T08:30:05Z</dcterms:created>
  <dcterms:modified xsi:type="dcterms:W3CDTF">2022-01-10T09:38:40Z</dcterms:modified>
</cp:coreProperties>
</file>